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95" windowHeight="11760"/>
  </bookViews>
  <sheets>
    <sheet name="Volatilidad y retorno esperado" sheetId="1" r:id="rId1"/>
  </sheets>
  <calcPr calcId="125725"/>
</workbook>
</file>

<file path=xl/calcChain.xml><?xml version="1.0" encoding="utf-8"?>
<calcChain xmlns="http://schemas.openxmlformats.org/spreadsheetml/2006/main">
  <c r="P11" i="1"/>
  <c r="P10"/>
  <c r="P9"/>
  <c r="P7"/>
  <c r="M7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6"/>
  <c r="M6"/>
  <c r="J2" l="1"/>
  <c r="P6"/>
  <c r="P8" l="1"/>
  <c r="M8" l="1"/>
  <c r="P13"/>
</calcChain>
</file>

<file path=xl/sharedStrings.xml><?xml version="1.0" encoding="utf-8"?>
<sst xmlns="http://schemas.openxmlformats.org/spreadsheetml/2006/main" count="198" uniqueCount="61">
  <si>
    <t>Especie</t>
  </si>
  <si>
    <t>Fecha</t>
  </si>
  <si>
    <t>Cierre del día</t>
  </si>
  <si>
    <t>Variación %</t>
  </si>
  <si>
    <t>YPFD</t>
  </si>
  <si>
    <t>23/09/2016</t>
  </si>
  <si>
    <t>26/09/2016</t>
  </si>
  <si>
    <t>27/09/2016</t>
  </si>
  <si>
    <t>28/09/2016</t>
  </si>
  <si>
    <t>29/09/2016</t>
  </si>
  <si>
    <t>30/09/2016</t>
  </si>
  <si>
    <t>03/10/2016</t>
  </si>
  <si>
    <t>04/10/2016</t>
  </si>
  <si>
    <t>05/10/2016</t>
  </si>
  <si>
    <t>06/10/2016</t>
  </si>
  <si>
    <t>07/10/2016</t>
  </si>
  <si>
    <t>11/10/2016</t>
  </si>
  <si>
    <t>12/10/2016</t>
  </si>
  <si>
    <t>13/10/2016</t>
  </si>
  <si>
    <t>14/10/2016</t>
  </si>
  <si>
    <t>17/10/2016</t>
  </si>
  <si>
    <t>18/10/2016</t>
  </si>
  <si>
    <t>19/10/2016</t>
  </si>
  <si>
    <t>20/10/2016</t>
  </si>
  <si>
    <t>21/10/2016</t>
  </si>
  <si>
    <t>24/10/2016</t>
  </si>
  <si>
    <t>25/10/2016</t>
  </si>
  <si>
    <t>26/10/2016</t>
  </si>
  <si>
    <t>27/10/2016</t>
  </si>
  <si>
    <t>28/10/2016</t>
  </si>
  <si>
    <t>31/10/2016</t>
  </si>
  <si>
    <t>01/11/2016</t>
  </si>
  <si>
    <t>02/11/2016</t>
  </si>
  <si>
    <t>03/11/2016</t>
  </si>
  <si>
    <t>04/11/2016</t>
  </si>
  <si>
    <t>07/11/2016</t>
  </si>
  <si>
    <t>08/11/2016</t>
  </si>
  <si>
    <t>09/11/2016</t>
  </si>
  <si>
    <t>10/11/2016</t>
  </si>
  <si>
    <t>11/11/2016</t>
  </si>
  <si>
    <t>14/11/2016</t>
  </si>
  <si>
    <t>15/11/2016</t>
  </si>
  <si>
    <t>16/11/2016</t>
  </si>
  <si>
    <t>17/11/2016</t>
  </si>
  <si>
    <t>18/11/2016</t>
  </si>
  <si>
    <t>21/11/2016</t>
  </si>
  <si>
    <t>22/11/2016</t>
  </si>
  <si>
    <t>23/11/2016</t>
  </si>
  <si>
    <t>24/11/2016</t>
  </si>
  <si>
    <t>www.SinElefantesBlancos.com.ar</t>
  </si>
  <si>
    <t>=</t>
  </si>
  <si>
    <t>DESVÍO ANUALIZADO</t>
  </si>
  <si>
    <t>PROMEDIO VARIACIÓN</t>
  </si>
  <si>
    <t>DESVÍO VARIACIÓN</t>
  </si>
  <si>
    <t>BETA de una acción vs. Índice</t>
  </si>
  <si>
    <t>MERVAL</t>
  </si>
  <si>
    <t>BETA</t>
  </si>
  <si>
    <t>VARIANZA</t>
  </si>
  <si>
    <t>COVARIANZA</t>
  </si>
  <si>
    <t>COEF. DE CORRELACIÓN</t>
  </si>
  <si>
    <t>El BETA también se calcula como: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</si>
</sst>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&quot;$&quot;\ #,##0.00"/>
  </numFmts>
  <fonts count="26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sz val="16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26"/>
      <color theme="10"/>
      <name val="Cambria"/>
      <family val="1"/>
      <scheme val="maj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8"/>
      <name val="Cambria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Alignment="1">
      <alignment vertical="center"/>
    </xf>
    <xf numFmtId="14" fontId="19" fillId="0" borderId="0" xfId="0" applyNumberFormat="1" applyFont="1" applyFill="1" applyAlignment="1">
      <alignment horizontal="center" vertical="center"/>
    </xf>
    <xf numFmtId="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vertical="center"/>
    </xf>
    <xf numFmtId="0" fontId="22" fillId="0" borderId="0" xfId="0" applyFont="1" applyAlignment="1">
      <alignment vertical="center"/>
    </xf>
    <xf numFmtId="4" fontId="24" fillId="0" borderId="0" xfId="0" applyNumberFormat="1" applyFont="1" applyAlignment="1">
      <alignment wrapText="1"/>
    </xf>
    <xf numFmtId="0" fontId="22" fillId="0" borderId="13" xfId="0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22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5" fillId="34" borderId="10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2" fontId="25" fillId="34" borderId="12" xfId="0" applyNumberFormat="1" applyFont="1" applyFill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2" fontId="23" fillId="34" borderId="14" xfId="0" applyNumberFormat="1" applyFont="1" applyFill="1" applyBorder="1" applyAlignment="1">
      <alignment horizontal="center" vertical="center"/>
    </xf>
    <xf numFmtId="2" fontId="23" fillId="34" borderId="18" xfId="0" applyNumberFormat="1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18" fillId="35" borderId="11" xfId="0" applyFont="1" applyFill="1" applyBorder="1" applyAlignment="1">
      <alignment horizontal="center" vertical="center"/>
    </xf>
    <xf numFmtId="0" fontId="18" fillId="35" borderId="12" xfId="0" applyFont="1" applyFill="1" applyBorder="1" applyAlignment="1">
      <alignment horizontal="center" vertical="center"/>
    </xf>
    <xf numFmtId="0" fontId="21" fillId="33" borderId="10" xfId="42" applyNumberFormat="1" applyFont="1" applyFill="1" applyBorder="1" applyAlignment="1" applyProtection="1">
      <alignment horizontal="center" vertical="center"/>
    </xf>
    <xf numFmtId="0" fontId="21" fillId="33" borderId="11" xfId="42" applyNumberFormat="1" applyFont="1" applyFill="1" applyBorder="1" applyAlignment="1" applyProtection="1">
      <alignment horizontal="center" vertical="center"/>
    </xf>
    <xf numFmtId="0" fontId="21" fillId="33" borderId="12" xfId="42" applyNumberFormat="1" applyFont="1" applyFill="1" applyBorder="1" applyAlignment="1" applyProtection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FFFF99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14</xdr:row>
      <xdr:rowOff>85725</xdr:rowOff>
    </xdr:from>
    <xdr:to>
      <xdr:col>17</xdr:col>
      <xdr:colOff>323850</xdr:colOff>
      <xdr:row>33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67525" y="2743200"/>
          <a:ext cx="6257925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elefantesblanco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48"/>
  <sheetViews>
    <sheetView showGridLines="0" tabSelected="1" workbookViewId="0">
      <selection activeCell="P12" sqref="P12"/>
    </sheetView>
  </sheetViews>
  <sheetFormatPr baseColWidth="10" defaultRowHeight="12.75"/>
  <cols>
    <col min="1" max="1" width="3.7109375" style="1" customWidth="1"/>
    <col min="2" max="5" width="11.42578125" style="1"/>
    <col min="6" max="7" width="8.7109375" style="1" customWidth="1"/>
    <col min="8" max="8" width="10.140625" style="1" bestFit="1" customWidth="1"/>
    <col min="9" max="10" width="8.7109375" style="1" customWidth="1"/>
    <col min="11" max="11" width="11.42578125" style="1"/>
    <col min="12" max="12" width="21.85546875" style="6" bestFit="1" customWidth="1"/>
    <col min="13" max="13" width="14.85546875" style="1" customWidth="1"/>
    <col min="14" max="14" width="2.5703125" style="1" customWidth="1"/>
    <col min="15" max="15" width="24" style="1" bestFit="1" customWidth="1"/>
    <col min="16" max="16384" width="11.42578125" style="1"/>
  </cols>
  <sheetData>
    <row r="1" spans="2:16" ht="21" thickBot="1">
      <c r="L1" s="2"/>
      <c r="M1" s="3"/>
      <c r="N1" s="4"/>
    </row>
    <row r="2" spans="2:16" ht="33.75" thickBot="1">
      <c r="B2" s="24" t="s">
        <v>54</v>
      </c>
      <c r="C2" s="25"/>
      <c r="D2" s="25"/>
      <c r="E2" s="25"/>
      <c r="F2" s="26"/>
      <c r="H2" s="16" t="s">
        <v>56</v>
      </c>
      <c r="I2" s="17" t="s">
        <v>50</v>
      </c>
      <c r="J2" s="19">
        <f>P10/P9</f>
        <v>0.7682878360472436</v>
      </c>
      <c r="L2" s="27" t="s">
        <v>49</v>
      </c>
      <c r="M2" s="28"/>
      <c r="N2" s="28"/>
      <c r="O2" s="28"/>
      <c r="P2" s="29"/>
    </row>
    <row r="4" spans="2:16">
      <c r="B4" s="1" t="s">
        <v>0</v>
      </c>
      <c r="C4" s="1" t="s">
        <v>1</v>
      </c>
      <c r="D4" s="1" t="s">
        <v>2</v>
      </c>
      <c r="E4" s="1" t="s">
        <v>3</v>
      </c>
      <c r="G4" s="1" t="s">
        <v>0</v>
      </c>
      <c r="H4" s="1" t="s">
        <v>1</v>
      </c>
      <c r="I4" s="1" t="s">
        <v>2</v>
      </c>
      <c r="J4" s="1" t="s">
        <v>3</v>
      </c>
    </row>
    <row r="5" spans="2:16" ht="13.5" thickBot="1">
      <c r="B5" s="1" t="s">
        <v>4</v>
      </c>
      <c r="C5" s="1" t="s">
        <v>5</v>
      </c>
      <c r="D5" s="5">
        <v>264.5</v>
      </c>
      <c r="E5" s="5"/>
      <c r="F5" s="5"/>
      <c r="G5" s="1" t="s">
        <v>55</v>
      </c>
      <c r="H5" s="1" t="s">
        <v>5</v>
      </c>
      <c r="I5" s="9">
        <v>16441.71</v>
      </c>
      <c r="J5" s="5"/>
      <c r="N5" s="7"/>
    </row>
    <row r="6" spans="2:16">
      <c r="B6" s="1" t="s">
        <v>4</v>
      </c>
      <c r="C6" s="1" t="s">
        <v>6</v>
      </c>
      <c r="D6" s="5">
        <v>261.5</v>
      </c>
      <c r="E6" s="5">
        <f>LN(D6/D5)</f>
        <v>-1.1406967793376478E-2</v>
      </c>
      <c r="F6" s="5"/>
      <c r="G6" s="1" t="s">
        <v>55</v>
      </c>
      <c r="H6" s="1" t="s">
        <v>6</v>
      </c>
      <c r="I6" s="9">
        <v>16356.44</v>
      </c>
      <c r="J6" s="5">
        <f>LN(I6/I5)</f>
        <v>-5.1996952339765741E-3</v>
      </c>
      <c r="L6" s="10" t="s">
        <v>52</v>
      </c>
      <c r="M6" s="11">
        <f>AVERAGE(E6:E48)</f>
        <v>1.1402081350675881E-4</v>
      </c>
      <c r="O6" s="10" t="s">
        <v>52</v>
      </c>
      <c r="P6" s="11">
        <f>AVERAGE(J6:J48)</f>
        <v>1.2975981474890701E-3</v>
      </c>
    </row>
    <row r="7" spans="2:16">
      <c r="B7" s="1" t="s">
        <v>4</v>
      </c>
      <c r="C7" s="1" t="s">
        <v>7</v>
      </c>
      <c r="D7" s="5">
        <v>258.5</v>
      </c>
      <c r="E7" s="5">
        <f t="shared" ref="E7:E48" si="0">LN(D7/D6)</f>
        <v>-1.153858955649378E-2</v>
      </c>
      <c r="F7" s="5"/>
      <c r="G7" s="1" t="s">
        <v>55</v>
      </c>
      <c r="H7" s="1" t="s">
        <v>7</v>
      </c>
      <c r="I7" s="9">
        <v>16348.5</v>
      </c>
      <c r="J7" s="5">
        <f t="shared" ref="J7:J48" si="1">LN(I7/I6)</f>
        <v>-4.855535681151702E-4</v>
      </c>
      <c r="L7" s="12" t="s">
        <v>53</v>
      </c>
      <c r="M7" s="13">
        <f>STDEV(E6:E48)</f>
        <v>2.0424299988132884E-2</v>
      </c>
      <c r="O7" s="12" t="s">
        <v>53</v>
      </c>
      <c r="P7" s="13">
        <f>STDEV(J6:J48)</f>
        <v>1.675100392474228E-2</v>
      </c>
    </row>
    <row r="8" spans="2:16" ht="13.5" thickBot="1">
      <c r="B8" s="1" t="s">
        <v>4</v>
      </c>
      <c r="C8" s="1" t="s">
        <v>8</v>
      </c>
      <c r="D8" s="5">
        <v>273.3</v>
      </c>
      <c r="E8" s="5">
        <f t="shared" si="0"/>
        <v>5.5674398985538623E-2</v>
      </c>
      <c r="F8" s="5"/>
      <c r="G8" s="1" t="s">
        <v>55</v>
      </c>
      <c r="H8" s="1" t="s">
        <v>8</v>
      </c>
      <c r="I8" s="9">
        <v>16755.169999999998</v>
      </c>
      <c r="J8" s="5">
        <f t="shared" si="1"/>
        <v>2.4570717347469417E-2</v>
      </c>
      <c r="L8" s="14" t="s">
        <v>51</v>
      </c>
      <c r="M8" s="15">
        <f>M7*SQRT(252)</f>
        <v>0.32422571082707452</v>
      </c>
      <c r="O8" s="14" t="s">
        <v>51</v>
      </c>
      <c r="P8" s="15">
        <f>P7*SQRT(252)</f>
        <v>0.26591394357320997</v>
      </c>
    </row>
    <row r="9" spans="2:16">
      <c r="B9" s="1" t="s">
        <v>4</v>
      </c>
      <c r="C9" s="1" t="s">
        <v>9</v>
      </c>
      <c r="D9" s="5">
        <v>278</v>
      </c>
      <c r="E9" s="5">
        <f t="shared" si="0"/>
        <v>1.7051020756614674E-2</v>
      </c>
      <c r="F9" s="5"/>
      <c r="G9" s="1" t="s">
        <v>55</v>
      </c>
      <c r="H9" s="1" t="s">
        <v>9</v>
      </c>
      <c r="I9" s="9">
        <v>16743.43</v>
      </c>
      <c r="J9" s="5">
        <f t="shared" si="1"/>
        <v>-7.0092484346500792E-4</v>
      </c>
      <c r="O9" s="8" t="s">
        <v>57</v>
      </c>
      <c r="P9" s="1">
        <f>VAR(J6:J48)</f>
        <v>2.8059613248673126E-4</v>
      </c>
    </row>
    <row r="10" spans="2:16">
      <c r="B10" s="1" t="s">
        <v>4</v>
      </c>
      <c r="C10" s="1" t="s">
        <v>10</v>
      </c>
      <c r="D10" s="5">
        <v>278</v>
      </c>
      <c r="E10" s="5">
        <f t="shared" si="0"/>
        <v>0</v>
      </c>
      <c r="F10" s="5"/>
      <c r="G10" s="1" t="s">
        <v>55</v>
      </c>
      <c r="H10" s="1" t="s">
        <v>10</v>
      </c>
      <c r="I10" s="9">
        <v>16675.68</v>
      </c>
      <c r="J10" s="5">
        <f t="shared" si="1"/>
        <v>-4.0545719389268355E-3</v>
      </c>
      <c r="O10" s="8" t="s">
        <v>58</v>
      </c>
      <c r="P10" s="18">
        <f>COVAR(E6:E48,J6:J48)</f>
        <v>2.1557859543145643E-4</v>
      </c>
    </row>
    <row r="11" spans="2:16">
      <c r="B11" s="1" t="s">
        <v>4</v>
      </c>
      <c r="C11" s="1" t="s">
        <v>11</v>
      </c>
      <c r="D11" s="5">
        <v>280.7</v>
      </c>
      <c r="E11" s="5">
        <f t="shared" si="0"/>
        <v>9.6653696771996367E-3</v>
      </c>
      <c r="F11" s="5"/>
      <c r="G11" s="1" t="s">
        <v>55</v>
      </c>
      <c r="H11" s="1" t="s">
        <v>11</v>
      </c>
      <c r="I11" s="9">
        <v>16846.88</v>
      </c>
      <c r="J11" s="5">
        <f t="shared" si="1"/>
        <v>1.0214105868383722E-2</v>
      </c>
      <c r="O11" s="8" t="s">
        <v>59</v>
      </c>
      <c r="P11" s="1">
        <f>CORREL(E6:E48,J6:J48)</f>
        <v>0.64511446830582042</v>
      </c>
    </row>
    <row r="12" spans="2:16" ht="13.5" thickBot="1">
      <c r="B12" s="1" t="s">
        <v>4</v>
      </c>
      <c r="C12" s="1" t="s">
        <v>12</v>
      </c>
      <c r="D12" s="5">
        <v>286.8</v>
      </c>
      <c r="E12" s="5">
        <f t="shared" si="0"/>
        <v>2.1498625357628511E-2</v>
      </c>
      <c r="F12" s="5"/>
      <c r="G12" s="1" t="s">
        <v>55</v>
      </c>
      <c r="H12" s="1" t="s">
        <v>12</v>
      </c>
      <c r="I12" s="9">
        <v>16873.830000000002</v>
      </c>
      <c r="J12" s="5">
        <f t="shared" si="1"/>
        <v>1.5984245727932601E-3</v>
      </c>
    </row>
    <row r="13" spans="2:16">
      <c r="B13" s="1" t="s">
        <v>4</v>
      </c>
      <c r="C13" s="1" t="s">
        <v>13</v>
      </c>
      <c r="D13" s="5">
        <v>294.10000000000002</v>
      </c>
      <c r="E13" s="5">
        <f t="shared" si="0"/>
        <v>2.5134736834484073E-2</v>
      </c>
      <c r="F13" s="5"/>
      <c r="G13" s="1" t="s">
        <v>55</v>
      </c>
      <c r="H13" s="1" t="s">
        <v>13</v>
      </c>
      <c r="I13" s="9">
        <v>17070.650000000001</v>
      </c>
      <c r="J13" s="5">
        <f t="shared" si="1"/>
        <v>1.1596713560081002E-2</v>
      </c>
      <c r="O13" s="20" t="s">
        <v>60</v>
      </c>
      <c r="P13" s="22">
        <f>P11*M7/P7</f>
        <v>0.78658040357217807</v>
      </c>
    </row>
    <row r="14" spans="2:16" ht="13.5" thickBot="1">
      <c r="B14" s="1" t="s">
        <v>4</v>
      </c>
      <c r="C14" s="1" t="s">
        <v>14</v>
      </c>
      <c r="D14" s="5">
        <v>294</v>
      </c>
      <c r="E14" s="5">
        <f t="shared" si="0"/>
        <v>-3.4007822126782015E-4</v>
      </c>
      <c r="F14" s="5"/>
      <c r="G14" s="1" t="s">
        <v>55</v>
      </c>
      <c r="H14" s="1" t="s">
        <v>14</v>
      </c>
      <c r="I14" s="9">
        <v>17143.32</v>
      </c>
      <c r="J14" s="5">
        <f t="shared" si="1"/>
        <v>4.2479787805646861E-3</v>
      </c>
      <c r="O14" s="21"/>
      <c r="P14" s="23"/>
    </row>
    <row r="15" spans="2:16">
      <c r="B15" s="1" t="s">
        <v>4</v>
      </c>
      <c r="C15" s="1" t="s">
        <v>15</v>
      </c>
      <c r="D15" s="5">
        <v>295.5</v>
      </c>
      <c r="E15" s="5">
        <f t="shared" si="0"/>
        <v>5.0890695074712281E-3</v>
      </c>
      <c r="F15" s="5"/>
      <c r="G15" s="1" t="s">
        <v>55</v>
      </c>
      <c r="H15" s="1" t="s">
        <v>15</v>
      </c>
      <c r="I15" s="9">
        <v>17136.22</v>
      </c>
      <c r="J15" s="5">
        <f t="shared" si="1"/>
        <v>-4.1424127053787073E-4</v>
      </c>
    </row>
    <row r="16" spans="2:16">
      <c r="B16" s="1" t="s">
        <v>4</v>
      </c>
      <c r="C16" s="1" t="s">
        <v>16</v>
      </c>
      <c r="D16" s="5">
        <v>294.5</v>
      </c>
      <c r="E16" s="5">
        <f t="shared" si="0"/>
        <v>-3.3898337545115397E-3</v>
      </c>
      <c r="F16" s="5"/>
      <c r="G16" s="1" t="s">
        <v>55</v>
      </c>
      <c r="H16" s="1" t="s">
        <v>16</v>
      </c>
      <c r="I16" s="9">
        <v>17159.16</v>
      </c>
      <c r="J16" s="5">
        <f t="shared" si="1"/>
        <v>1.3377897210219919E-3</v>
      </c>
    </row>
    <row r="17" spans="2:10">
      <c r="B17" s="1" t="s">
        <v>4</v>
      </c>
      <c r="C17" s="1" t="s">
        <v>17</v>
      </c>
      <c r="D17" s="5">
        <v>291.5</v>
      </c>
      <c r="E17" s="5">
        <f t="shared" si="0"/>
        <v>-1.0238997301094312E-2</v>
      </c>
      <c r="F17" s="5"/>
      <c r="G17" s="1" t="s">
        <v>55</v>
      </c>
      <c r="H17" s="1" t="s">
        <v>17</v>
      </c>
      <c r="I17" s="9">
        <v>17207.900000000001</v>
      </c>
      <c r="J17" s="5">
        <f t="shared" si="1"/>
        <v>2.8364388852390962E-3</v>
      </c>
    </row>
    <row r="18" spans="2:10">
      <c r="B18" s="1" t="s">
        <v>4</v>
      </c>
      <c r="C18" s="1" t="s">
        <v>18</v>
      </c>
      <c r="D18" s="5">
        <v>286.5</v>
      </c>
      <c r="E18" s="5">
        <f t="shared" si="0"/>
        <v>-1.730146963575278E-2</v>
      </c>
      <c r="F18" s="5"/>
      <c r="G18" s="1" t="s">
        <v>55</v>
      </c>
      <c r="H18" s="1" t="s">
        <v>18</v>
      </c>
      <c r="I18" s="9">
        <v>17234.810000000001</v>
      </c>
      <c r="J18" s="5">
        <f t="shared" si="1"/>
        <v>1.5625951311914663E-3</v>
      </c>
    </row>
    <row r="19" spans="2:10">
      <c r="B19" s="1" t="s">
        <v>4</v>
      </c>
      <c r="C19" s="1" t="s">
        <v>19</v>
      </c>
      <c r="D19" s="5">
        <v>286.5</v>
      </c>
      <c r="E19" s="5">
        <f t="shared" si="0"/>
        <v>0</v>
      </c>
      <c r="F19" s="5"/>
      <c r="G19" s="1" t="s">
        <v>55</v>
      </c>
      <c r="H19" s="1" t="s">
        <v>19</v>
      </c>
      <c r="I19" s="9">
        <v>17414.89</v>
      </c>
      <c r="J19" s="5">
        <f t="shared" si="1"/>
        <v>1.0394411574948815E-2</v>
      </c>
    </row>
    <row r="20" spans="2:10">
      <c r="B20" s="1" t="s">
        <v>4</v>
      </c>
      <c r="C20" s="1" t="s">
        <v>20</v>
      </c>
      <c r="D20" s="5">
        <v>293.5</v>
      </c>
      <c r="E20" s="5">
        <f t="shared" si="0"/>
        <v>2.4139103113356875E-2</v>
      </c>
      <c r="F20" s="5"/>
      <c r="G20" s="1" t="s">
        <v>55</v>
      </c>
      <c r="H20" s="1" t="s">
        <v>20</v>
      </c>
      <c r="I20" s="9">
        <v>17664</v>
      </c>
      <c r="J20" s="5">
        <f t="shared" si="1"/>
        <v>1.4203082690582172E-2</v>
      </c>
    </row>
    <row r="21" spans="2:10">
      <c r="B21" s="1" t="s">
        <v>4</v>
      </c>
      <c r="C21" s="1" t="s">
        <v>21</v>
      </c>
      <c r="D21" s="5">
        <v>292</v>
      </c>
      <c r="E21" s="5">
        <f t="shared" si="0"/>
        <v>-5.1238369998693953E-3</v>
      </c>
      <c r="F21" s="5"/>
      <c r="G21" s="1" t="s">
        <v>55</v>
      </c>
      <c r="H21" s="1" t="s">
        <v>21</v>
      </c>
      <c r="I21" s="9">
        <v>17847.63</v>
      </c>
      <c r="J21" s="5">
        <f t="shared" si="1"/>
        <v>1.0342056206590091E-2</v>
      </c>
    </row>
    <row r="22" spans="2:10">
      <c r="B22" s="1" t="s">
        <v>4</v>
      </c>
      <c r="C22" s="1" t="s">
        <v>22</v>
      </c>
      <c r="D22" s="5">
        <v>294.5</v>
      </c>
      <c r="E22" s="5">
        <f t="shared" si="0"/>
        <v>8.5252008233596271E-3</v>
      </c>
      <c r="F22" s="5"/>
      <c r="G22" s="1" t="s">
        <v>55</v>
      </c>
      <c r="H22" s="1" t="s">
        <v>22</v>
      </c>
      <c r="I22" s="9">
        <v>18125.39</v>
      </c>
      <c r="J22" s="5">
        <f t="shared" si="1"/>
        <v>1.5442991449350286E-2</v>
      </c>
    </row>
    <row r="23" spans="2:10">
      <c r="B23" s="1" t="s">
        <v>4</v>
      </c>
      <c r="C23" s="1" t="s">
        <v>23</v>
      </c>
      <c r="D23" s="5">
        <v>289.5</v>
      </c>
      <c r="E23" s="5">
        <f t="shared" si="0"/>
        <v>-1.7123706078591514E-2</v>
      </c>
      <c r="F23" s="5"/>
      <c r="G23" s="1" t="s">
        <v>55</v>
      </c>
      <c r="H23" s="1" t="s">
        <v>23</v>
      </c>
      <c r="I23" s="9">
        <v>18147.310000000001</v>
      </c>
      <c r="J23" s="5">
        <f t="shared" si="1"/>
        <v>1.2086226097500028E-3</v>
      </c>
    </row>
    <row r="24" spans="2:10">
      <c r="B24" s="1" t="s">
        <v>4</v>
      </c>
      <c r="C24" s="1" t="s">
        <v>24</v>
      </c>
      <c r="D24" s="5">
        <v>288.25</v>
      </c>
      <c r="E24" s="5">
        <f t="shared" si="0"/>
        <v>-4.3271378638815045E-3</v>
      </c>
      <c r="F24" s="5"/>
      <c r="G24" s="1" t="s">
        <v>55</v>
      </c>
      <c r="H24" s="1" t="s">
        <v>24</v>
      </c>
      <c r="I24" s="9">
        <v>18257.28</v>
      </c>
      <c r="J24" s="5">
        <f t="shared" si="1"/>
        <v>6.0415642366220424E-3</v>
      </c>
    </row>
    <row r="25" spans="2:10">
      <c r="B25" s="1" t="s">
        <v>4</v>
      </c>
      <c r="C25" s="1" t="s">
        <v>25</v>
      </c>
      <c r="D25" s="5">
        <v>288</v>
      </c>
      <c r="E25" s="5">
        <f t="shared" si="0"/>
        <v>-8.6767901322246978E-4</v>
      </c>
      <c r="F25" s="5"/>
      <c r="G25" s="1" t="s">
        <v>55</v>
      </c>
      <c r="H25" s="1" t="s">
        <v>25</v>
      </c>
      <c r="I25" s="9">
        <v>18390.650000000001</v>
      </c>
      <c r="J25" s="5">
        <f t="shared" si="1"/>
        <v>7.278478690958998E-3</v>
      </c>
    </row>
    <row r="26" spans="2:10">
      <c r="B26" s="1" t="s">
        <v>4</v>
      </c>
      <c r="C26" s="1" t="s">
        <v>26</v>
      </c>
      <c r="D26" s="5">
        <v>285.89999999999998</v>
      </c>
      <c r="E26" s="5">
        <f t="shared" si="0"/>
        <v>-7.3183808076798399E-3</v>
      </c>
      <c r="F26" s="5"/>
      <c r="G26" s="1" t="s">
        <v>55</v>
      </c>
      <c r="H26" s="1" t="s">
        <v>26</v>
      </c>
      <c r="I26" s="9">
        <v>18409.07</v>
      </c>
      <c r="J26" s="5">
        <f t="shared" si="1"/>
        <v>1.0010946571529008E-3</v>
      </c>
    </row>
    <row r="27" spans="2:10">
      <c r="B27" s="1" t="s">
        <v>4</v>
      </c>
      <c r="C27" s="1" t="s">
        <v>27</v>
      </c>
      <c r="D27" s="5">
        <v>279</v>
      </c>
      <c r="E27" s="5">
        <f t="shared" si="0"/>
        <v>-2.4430317506900414E-2</v>
      </c>
      <c r="F27" s="5"/>
      <c r="G27" s="1" t="s">
        <v>55</v>
      </c>
      <c r="H27" s="1" t="s">
        <v>27</v>
      </c>
      <c r="I27" s="9">
        <v>18187.580000000002</v>
      </c>
      <c r="J27" s="5">
        <f t="shared" si="1"/>
        <v>-1.2104534397642064E-2</v>
      </c>
    </row>
    <row r="28" spans="2:10">
      <c r="B28" s="1" t="s">
        <v>4</v>
      </c>
      <c r="C28" s="1" t="s">
        <v>28</v>
      </c>
      <c r="D28" s="5">
        <v>276</v>
      </c>
      <c r="E28" s="5">
        <f t="shared" si="0"/>
        <v>-1.0810916104215617E-2</v>
      </c>
      <c r="F28" s="5"/>
      <c r="G28" s="1" t="s">
        <v>55</v>
      </c>
      <c r="H28" s="1" t="s">
        <v>28</v>
      </c>
      <c r="I28" s="9">
        <v>18065.61</v>
      </c>
      <c r="J28" s="5">
        <f t="shared" si="1"/>
        <v>-6.7288125652832705E-3</v>
      </c>
    </row>
    <row r="29" spans="2:10">
      <c r="B29" s="1" t="s">
        <v>4</v>
      </c>
      <c r="C29" s="1" t="s">
        <v>29</v>
      </c>
      <c r="D29" s="5">
        <v>271.5</v>
      </c>
      <c r="E29" s="5">
        <f t="shared" si="0"/>
        <v>-1.6438726343159835E-2</v>
      </c>
      <c r="F29" s="5"/>
      <c r="G29" s="1" t="s">
        <v>55</v>
      </c>
      <c r="H29" s="1" t="s">
        <v>29</v>
      </c>
      <c r="I29" s="9">
        <v>17869.060000000001</v>
      </c>
      <c r="J29" s="5">
        <f t="shared" si="1"/>
        <v>-1.0939405320856313E-2</v>
      </c>
    </row>
    <row r="30" spans="2:10">
      <c r="B30" s="1" t="s">
        <v>4</v>
      </c>
      <c r="C30" s="1" t="s">
        <v>30</v>
      </c>
      <c r="D30" s="5">
        <v>268.35000000000002</v>
      </c>
      <c r="E30" s="5">
        <f t="shared" si="0"/>
        <v>-1.167004075115214E-2</v>
      </c>
      <c r="F30" s="5"/>
      <c r="G30" s="1" t="s">
        <v>55</v>
      </c>
      <c r="H30" s="1" t="s">
        <v>30</v>
      </c>
      <c r="I30" s="9">
        <v>17610.13</v>
      </c>
      <c r="J30" s="5">
        <f t="shared" si="1"/>
        <v>-1.4596421011238687E-2</v>
      </c>
    </row>
    <row r="31" spans="2:10">
      <c r="B31" s="1" t="s">
        <v>4</v>
      </c>
      <c r="C31" s="1" t="s">
        <v>31</v>
      </c>
      <c r="D31" s="5">
        <v>262.5</v>
      </c>
      <c r="E31" s="5">
        <f t="shared" si="0"/>
        <v>-2.2041016591159469E-2</v>
      </c>
      <c r="F31" s="5"/>
      <c r="G31" s="1" t="s">
        <v>55</v>
      </c>
      <c r="H31" s="1" t="s">
        <v>31</v>
      </c>
      <c r="I31" s="9">
        <v>17107.63</v>
      </c>
      <c r="J31" s="5">
        <f t="shared" si="1"/>
        <v>-2.8949741828161468E-2</v>
      </c>
    </row>
    <row r="32" spans="2:10">
      <c r="B32" s="1" t="s">
        <v>4</v>
      </c>
      <c r="C32" s="1" t="s">
        <v>32</v>
      </c>
      <c r="D32" s="5">
        <v>256.5</v>
      </c>
      <c r="E32" s="5">
        <f t="shared" si="0"/>
        <v>-2.3122417420854264E-2</v>
      </c>
      <c r="F32" s="5"/>
      <c r="G32" s="1" t="s">
        <v>55</v>
      </c>
      <c r="H32" s="1" t="s">
        <v>32</v>
      </c>
      <c r="I32" s="9">
        <v>16807.36</v>
      </c>
      <c r="J32" s="5">
        <f t="shared" si="1"/>
        <v>-1.7707677110319311E-2</v>
      </c>
    </row>
    <row r="33" spans="2:10">
      <c r="B33" s="1" t="s">
        <v>4</v>
      </c>
      <c r="C33" s="1" t="s">
        <v>33</v>
      </c>
      <c r="D33" s="5">
        <v>252</v>
      </c>
      <c r="E33" s="5">
        <f t="shared" si="0"/>
        <v>-1.7699577099400975E-2</v>
      </c>
      <c r="F33" s="5"/>
      <c r="G33" s="1" t="s">
        <v>55</v>
      </c>
      <c r="H33" s="1" t="s">
        <v>33</v>
      </c>
      <c r="I33" s="9">
        <v>16706.080000000002</v>
      </c>
      <c r="J33" s="5">
        <f t="shared" si="1"/>
        <v>-6.0441606906880422E-3</v>
      </c>
    </row>
    <row r="34" spans="2:10">
      <c r="B34" s="1" t="s">
        <v>4</v>
      </c>
      <c r="C34" s="1" t="s">
        <v>34</v>
      </c>
      <c r="D34" s="5">
        <v>252.5</v>
      </c>
      <c r="E34" s="5">
        <f t="shared" si="0"/>
        <v>1.9821612039912025E-3</v>
      </c>
      <c r="F34" s="5"/>
      <c r="G34" s="1" t="s">
        <v>55</v>
      </c>
      <c r="H34" s="1" t="s">
        <v>34</v>
      </c>
      <c r="I34" s="9">
        <v>16754.93</v>
      </c>
      <c r="J34" s="5">
        <f t="shared" si="1"/>
        <v>2.9198183022705539E-3</v>
      </c>
    </row>
    <row r="35" spans="2:10">
      <c r="B35" s="1" t="s">
        <v>4</v>
      </c>
      <c r="C35" s="1" t="s">
        <v>35</v>
      </c>
      <c r="D35" s="5">
        <v>255.2</v>
      </c>
      <c r="E35" s="5">
        <f t="shared" si="0"/>
        <v>1.0636302755220308E-2</v>
      </c>
      <c r="F35" s="5"/>
      <c r="G35" s="1" t="s">
        <v>55</v>
      </c>
      <c r="H35" s="1" t="s">
        <v>35</v>
      </c>
      <c r="I35" s="9">
        <v>17257.560000000001</v>
      </c>
      <c r="J35" s="5">
        <f t="shared" si="1"/>
        <v>2.9557765015498869E-2</v>
      </c>
    </row>
    <row r="36" spans="2:10">
      <c r="B36" s="1" t="s">
        <v>4</v>
      </c>
      <c r="C36" s="1" t="s">
        <v>36</v>
      </c>
      <c r="D36" s="5">
        <v>250.6</v>
      </c>
      <c r="E36" s="5">
        <f t="shared" si="0"/>
        <v>-1.81895090086669E-2</v>
      </c>
      <c r="F36" s="5"/>
      <c r="G36" s="1" t="s">
        <v>55</v>
      </c>
      <c r="H36" s="1" t="s">
        <v>36</v>
      </c>
      <c r="I36" s="9">
        <v>17138.39</v>
      </c>
      <c r="J36" s="5">
        <f t="shared" si="1"/>
        <v>-6.9293319030260987E-3</v>
      </c>
    </row>
    <row r="37" spans="2:10">
      <c r="B37" s="1" t="s">
        <v>4</v>
      </c>
      <c r="C37" s="1" t="s">
        <v>37</v>
      </c>
      <c r="D37" s="5">
        <v>244</v>
      </c>
      <c r="E37" s="5">
        <f t="shared" si="0"/>
        <v>-2.6689817168766072E-2</v>
      </c>
      <c r="F37" s="5"/>
      <c r="G37" s="1" t="s">
        <v>55</v>
      </c>
      <c r="H37" s="1" t="s">
        <v>37</v>
      </c>
      <c r="I37" s="9">
        <v>17024.89</v>
      </c>
      <c r="J37" s="5">
        <f t="shared" si="1"/>
        <v>-6.6445855075973181E-3</v>
      </c>
    </row>
    <row r="38" spans="2:10">
      <c r="B38" s="1" t="s">
        <v>4</v>
      </c>
      <c r="C38" s="1" t="s">
        <v>38</v>
      </c>
      <c r="D38" s="5">
        <v>240.5</v>
      </c>
      <c r="E38" s="5">
        <f t="shared" si="0"/>
        <v>-1.4448135747386041E-2</v>
      </c>
      <c r="F38" s="5"/>
      <c r="G38" s="1" t="s">
        <v>55</v>
      </c>
      <c r="H38" s="1" t="s">
        <v>38</v>
      </c>
      <c r="I38" s="9">
        <v>16230.73</v>
      </c>
      <c r="J38" s="5">
        <f t="shared" si="1"/>
        <v>-4.7770031978068561E-2</v>
      </c>
    </row>
    <row r="39" spans="2:10">
      <c r="B39" s="1" t="s">
        <v>4</v>
      </c>
      <c r="C39" s="1" t="s">
        <v>39</v>
      </c>
      <c r="D39" s="5">
        <v>242.05</v>
      </c>
      <c r="E39" s="5">
        <f t="shared" si="0"/>
        <v>6.4242268398876316E-3</v>
      </c>
      <c r="F39" s="5"/>
      <c r="G39" s="1" t="s">
        <v>55</v>
      </c>
      <c r="H39" s="1" t="s">
        <v>39</v>
      </c>
      <c r="I39" s="9">
        <v>15659.74</v>
      </c>
      <c r="J39" s="5">
        <f t="shared" si="1"/>
        <v>-3.5813271334874712E-2</v>
      </c>
    </row>
    <row r="40" spans="2:10">
      <c r="B40" s="1" t="s">
        <v>4</v>
      </c>
      <c r="C40" s="1" t="s">
        <v>40</v>
      </c>
      <c r="D40" s="5">
        <v>247.5</v>
      </c>
      <c r="E40" s="5">
        <f t="shared" si="0"/>
        <v>2.2266265623041504E-2</v>
      </c>
      <c r="F40" s="5"/>
      <c r="G40" s="1" t="s">
        <v>55</v>
      </c>
      <c r="H40" s="1" t="s">
        <v>40</v>
      </c>
      <c r="I40" s="9">
        <v>15693.73</v>
      </c>
      <c r="J40" s="5">
        <f t="shared" si="1"/>
        <v>2.1681819151511488E-3</v>
      </c>
    </row>
    <row r="41" spans="2:10">
      <c r="B41" s="1" t="s">
        <v>4</v>
      </c>
      <c r="C41" s="1" t="s">
        <v>41</v>
      </c>
      <c r="D41" s="5">
        <v>263</v>
      </c>
      <c r="E41" s="5">
        <f t="shared" si="0"/>
        <v>6.0743450169019518E-2</v>
      </c>
      <c r="F41" s="5"/>
      <c r="G41" s="1" t="s">
        <v>55</v>
      </c>
      <c r="H41" s="1" t="s">
        <v>41</v>
      </c>
      <c r="I41" s="9">
        <v>16478.38</v>
      </c>
      <c r="J41" s="5">
        <f t="shared" si="1"/>
        <v>4.8787949148321082E-2</v>
      </c>
    </row>
    <row r="42" spans="2:10">
      <c r="B42" s="1" t="s">
        <v>4</v>
      </c>
      <c r="C42" s="1" t="s">
        <v>42</v>
      </c>
      <c r="D42" s="5">
        <v>257.60000000000002</v>
      </c>
      <c r="E42" s="5">
        <f t="shared" si="0"/>
        <v>-2.074603794756593E-2</v>
      </c>
      <c r="F42" s="5"/>
      <c r="G42" s="1" t="s">
        <v>55</v>
      </c>
      <c r="H42" s="1" t="s">
        <v>42</v>
      </c>
      <c r="I42" s="9">
        <v>16520.849999999999</v>
      </c>
      <c r="J42" s="5">
        <f t="shared" si="1"/>
        <v>2.5740008750916345E-3</v>
      </c>
    </row>
    <row r="43" spans="2:10">
      <c r="B43" s="1" t="s">
        <v>4</v>
      </c>
      <c r="C43" s="1" t="s">
        <v>43</v>
      </c>
      <c r="D43" s="5">
        <v>250</v>
      </c>
      <c r="E43" s="5">
        <f t="shared" si="0"/>
        <v>-2.9947076367952203E-2</v>
      </c>
      <c r="F43" s="5"/>
      <c r="G43" s="1" t="s">
        <v>55</v>
      </c>
      <c r="H43" s="1" t="s">
        <v>43</v>
      </c>
      <c r="I43" s="9">
        <v>16471.68</v>
      </c>
      <c r="J43" s="5">
        <f t="shared" si="1"/>
        <v>-2.9806769231680106E-3</v>
      </c>
    </row>
    <row r="44" spans="2:10">
      <c r="B44" s="1" t="s">
        <v>4</v>
      </c>
      <c r="C44" s="1" t="s">
        <v>44</v>
      </c>
      <c r="D44" s="5">
        <v>254</v>
      </c>
      <c r="E44" s="5">
        <f t="shared" si="0"/>
        <v>1.5873349156290163E-2</v>
      </c>
      <c r="F44" s="5"/>
      <c r="G44" s="1" t="s">
        <v>55</v>
      </c>
      <c r="H44" s="1" t="s">
        <v>44</v>
      </c>
      <c r="I44" s="9">
        <v>16385.12</v>
      </c>
      <c r="J44" s="5">
        <f t="shared" si="1"/>
        <v>-5.2689367348167796E-3</v>
      </c>
    </row>
    <row r="45" spans="2:10">
      <c r="B45" s="1" t="s">
        <v>4</v>
      </c>
      <c r="C45" s="1" t="s">
        <v>45</v>
      </c>
      <c r="D45" s="5">
        <v>264</v>
      </c>
      <c r="E45" s="5">
        <f t="shared" si="0"/>
        <v>3.8614836127779516E-2</v>
      </c>
      <c r="F45" s="5"/>
      <c r="G45" s="1" t="s">
        <v>55</v>
      </c>
      <c r="H45" s="1" t="s">
        <v>45</v>
      </c>
      <c r="I45" s="9">
        <v>16844.29</v>
      </c>
      <c r="J45" s="5">
        <f t="shared" si="1"/>
        <v>2.7638121068880691E-2</v>
      </c>
    </row>
    <row r="46" spans="2:10">
      <c r="B46" s="1" t="s">
        <v>4</v>
      </c>
      <c r="C46" s="1" t="s">
        <v>46</v>
      </c>
      <c r="D46" s="5">
        <v>265.5</v>
      </c>
      <c r="E46" s="5">
        <f t="shared" si="0"/>
        <v>5.6657375356772999E-3</v>
      </c>
      <c r="F46" s="5"/>
      <c r="G46" s="1" t="s">
        <v>55</v>
      </c>
      <c r="H46" s="1" t="s">
        <v>46</v>
      </c>
      <c r="I46" s="9">
        <v>17306.810000000001</v>
      </c>
      <c r="J46" s="5">
        <f t="shared" si="1"/>
        <v>2.7088338701112224E-2</v>
      </c>
    </row>
    <row r="47" spans="2:10">
      <c r="B47" s="1" t="s">
        <v>4</v>
      </c>
      <c r="C47" s="1" t="s">
        <v>47</v>
      </c>
      <c r="D47" s="5">
        <v>264.5</v>
      </c>
      <c r="E47" s="5">
        <f t="shared" si="0"/>
        <v>-3.7735893836394912E-3</v>
      </c>
      <c r="F47" s="5"/>
      <c r="G47" s="1" t="s">
        <v>55</v>
      </c>
      <c r="H47" s="1" t="s">
        <v>47</v>
      </c>
      <c r="I47" s="9">
        <v>17366.45</v>
      </c>
      <c r="J47" s="5">
        <f t="shared" si="1"/>
        <v>3.4401183400134165E-3</v>
      </c>
    </row>
    <row r="48" spans="2:10">
      <c r="B48" s="1" t="s">
        <v>4</v>
      </c>
      <c r="C48" s="1" t="s">
        <v>48</v>
      </c>
      <c r="D48" s="5">
        <v>265.8</v>
      </c>
      <c r="E48" s="5">
        <f t="shared" si="0"/>
        <v>4.9028949807910175E-3</v>
      </c>
      <c r="F48" s="5"/>
      <c r="G48" s="1" t="s">
        <v>55</v>
      </c>
      <c r="H48" s="1" t="s">
        <v>48</v>
      </c>
      <c r="I48" s="9">
        <v>17385.18</v>
      </c>
      <c r="J48" s="5">
        <f t="shared" si="1"/>
        <v>1.0779351537525234E-3</v>
      </c>
    </row>
  </sheetData>
  <mergeCells count="4">
    <mergeCell ref="O13:O14"/>
    <mergeCell ref="P13:P14"/>
    <mergeCell ref="B2:F2"/>
    <mergeCell ref="L2:P2"/>
  </mergeCells>
  <hyperlinks>
    <hyperlink ref="L2" r:id="rId1"/>
  </hyperlinks>
  <pageMargins left="0.75" right="0.75" top="1" bottom="1" header="0.5" footer="0.5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Volatilidad y retorno esperado</vt:lpstr>
    </vt:vector>
  </TitlesOfParts>
  <Company>Copyright 2002 by Bolsa de Comercio de Buenos Aires. Todos los derechos reservados.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Copyright 2002 by Bolsa de Comercio de Buenos Aires. Todos los derechos reservados.</dc:creator>
  <cp:lastModifiedBy>Guillermo Gonzalez</cp:lastModifiedBy>
  <dcterms:created xsi:type="dcterms:W3CDTF">2016-11-25T01:47:28Z</dcterms:created>
  <dcterms:modified xsi:type="dcterms:W3CDTF">2021-08-22T19:46:53Z</dcterms:modified>
</cp:coreProperties>
</file>